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4DAEC1A7-C1E4-4EEA-9C60-C2F26C3167B2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Me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<sst xmlns="http://schemas.openxmlformats.org/spreadsheetml/2006/main" count="61" uniqueCount="34">
  <si>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</si>
  <si>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</si>
  <si>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</si>
  <si>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</si>
  <si>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</si>
  <si>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</si>
  <si>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</si>
  <si>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</si>
  <si>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</si>
  <si>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</si>
  <si>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</si>
  <si>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</si>
  <si>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</si>
  <si>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</si>
  <si>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</si>
  <si>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</si>
  <si>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</si>
  <si>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</si>
  <si>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</si>
  <si>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</si>
  <si>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</si>
  <si>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</si>
  <si>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</si>
  <si>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</si>
  <si>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</si>
  <si>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</si>
  <si>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</si>
  <si>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</si>
  <si>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</si>
  <si>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</si>
  <si>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</si>
  <si>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</si>
  <si>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Wellness Fee</t>
  </si>
  <si>
    <t>Medicine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</si>
</sst>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7" xfId="1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6" fillId="0" borderId="10" xfId="1" applyNumberFormat="1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7" fontId="6" fillId="0" borderId="15" xfId="1" applyNumberFormat="1" applyFont="1" applyFill="1" applyBorder="1" applyAlignment="1">
      <alignment vertical="center"/>
    </xf>
    <xf numFmtId="7" fontId="6" fillId="0" borderId="16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104775</xdr:rowOff>
    </xdr:from>
    <xdr:to>
      <xdr:col>0</xdr:col>
      <xdr:colOff>1085739</xdr:colOff>
      <xdr:row>3</xdr:row>
      <xdr:rowOff>66593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33BEF-B1AB-EF2E-0039-3FF72DCE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M25" sqref="M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0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0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0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0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6">
        <v>1936</v>
      </c>
      <c r="C8" s="16">
        <f t="shared" ref="C8" si="0">SUM(B8*2)</f>
        <v>3872</v>
      </c>
      <c r="D8" s="16">
        <f t="shared" ref="D8" si="1">SUM(B8*3)</f>
        <v>5808</v>
      </c>
      <c r="E8" s="16">
        <f t="shared" ref="E8" si="2">SUM(B8*4)</f>
        <v>7744</v>
      </c>
      <c r="F8" s="16">
        <f t="shared" ref="F8" si="3">SUM(B8*5)</f>
        <v>9680</v>
      </c>
      <c r="G8" s="16">
        <f t="shared" ref="G8" si="4">SUM(B8*6)</f>
        <v>11616</v>
      </c>
      <c r="H8" s="16">
        <f t="shared" ref="H8" si="5">SUM(B8*7)</f>
        <v>13552</v>
      </c>
      <c r="I8" s="16">
        <f t="shared" ref="I8" si="6">SUM(B8*8)</f>
        <v>15488</v>
      </c>
      <c r="J8" s="16">
        <f t="shared" ref="J8" si="7">SUM(B8*9)</f>
        <v>17424</v>
      </c>
      <c r="K8" s="16">
        <f t="shared" ref="K8" si="8">SUM(B8*10)</f>
        <v>19360</v>
      </c>
      <c r="L8" s="16">
        <f t="shared" ref="L8" si="9">SUM(B8*11)</f>
        <v>21296</v>
      </c>
      <c r="M8" s="16">
        <v>23235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4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6">
        <v>200</v>
      </c>
      <c r="C16" s="16">
        <v>200</v>
      </c>
      <c r="D16" s="16">
        <v>200</v>
      </c>
      <c r="E16" s="16">
        <v>200</v>
      </c>
      <c r="F16" s="16">
        <v>200</v>
      </c>
      <c r="G16" s="16">
        <v>200</v>
      </c>
      <c r="H16" s="16">
        <v>200</v>
      </c>
      <c r="I16" s="16">
        <v>200</v>
      </c>
      <c r="J16" s="16">
        <v>200</v>
      </c>
      <c r="K16" s="16">
        <v>200</v>
      </c>
      <c r="L16" s="16">
        <v>200</v>
      </c>
      <c r="M16" s="16">
        <v>200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5" t="s">
        <v>32</v>
      </c>
      <c r="B20" s="17">
        <v>4.17</v>
      </c>
      <c r="C20" s="17">
        <f>SUM(B20*2)</f>
        <v>8.34</v>
      </c>
      <c r="D20" s="17">
        <f>SUM(B20*3)</f>
        <v>12.51</v>
      </c>
      <c r="E20" s="17">
        <f>SUM(B20*4)</f>
        <v>16.68</v>
      </c>
      <c r="F20" s="17">
        <f>SUM(B20*5)</f>
        <v>20.85</v>
      </c>
      <c r="G20" s="17">
        <f>SUM(B20*6)</f>
        <v>25.02</v>
      </c>
      <c r="H20" s="17">
        <f>SUM(B20*7)</f>
        <v>29.189999999999998</v>
      </c>
      <c r="I20" s="17">
        <f>SUM(B20*8)</f>
        <v>33.36</v>
      </c>
      <c r="J20" s="17">
        <v>50</v>
      </c>
      <c r="K20" s="17">
        <v>50</v>
      </c>
      <c r="L20" s="17">
        <v>50</v>
      </c>
      <c r="M20" s="17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8" t="s">
        <v>8</v>
      </c>
      <c r="B21" s="19">
        <f>SUM(B8:B20)</f>
        <v>2269.7500000000005</v>
      </c>
      <c r="C21" s="19">
        <f t="shared" ref="C21:M21" si="18">SUM(C8:C20)</f>
        <v>4334.5000000000009</v>
      </c>
      <c r="D21" s="19">
        <f t="shared" si="18"/>
        <v>6399.25</v>
      </c>
      <c r="E21" s="19">
        <f t="shared" si="18"/>
        <v>8464.0000000000018</v>
      </c>
      <c r="F21" s="19">
        <f t="shared" si="18"/>
        <v>10528.749999999998</v>
      </c>
      <c r="G21" s="19">
        <f t="shared" si="18"/>
        <v>12593.5</v>
      </c>
      <c r="H21" s="19">
        <f t="shared" si="18"/>
        <v>14658.25</v>
      </c>
      <c r="I21" s="19">
        <f t="shared" si="18"/>
        <v>16723.000000000004</v>
      </c>
      <c r="J21" s="19">
        <f t="shared" si="18"/>
        <v>19173.86</v>
      </c>
      <c r="K21" s="19">
        <f t="shared" si="18"/>
        <v>21109.86</v>
      </c>
      <c r="L21" s="19">
        <f t="shared" si="18"/>
        <v>23045.86</v>
      </c>
      <c r="M21" s="20">
        <f t="shared" si="18"/>
        <v>24984.86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24" t="s">
        <v>0</v>
      </c>
      <c r="B25" s="16">
        <v>3055</v>
      </c>
      <c r="C25" s="16">
        <f t="shared" ref="C25" si="19">SUM(B25*2)</f>
        <v>6110</v>
      </c>
      <c r="D25" s="16">
        <f t="shared" ref="D25" si="20">SUM(B25*3)</f>
        <v>9165</v>
      </c>
      <c r="E25" s="16">
        <f t="shared" ref="E25" si="21">SUM(B25*4)</f>
        <v>12220</v>
      </c>
      <c r="F25" s="16">
        <f t="shared" ref="F25" si="22">SUM(B25*5)</f>
        <v>15275</v>
      </c>
      <c r="G25" s="16">
        <f t="shared" ref="G25" si="23">SUM(B25*6)</f>
        <v>18330</v>
      </c>
      <c r="H25" s="16">
        <f t="shared" ref="H25" si="24">SUM(B25*7)</f>
        <v>21385</v>
      </c>
      <c r="I25" s="16">
        <f t="shared" ref="I25" si="25">SUM(B25*8)</f>
        <v>24440</v>
      </c>
      <c r="J25" s="16">
        <f t="shared" ref="J25" si="26">SUM(B25*9)</f>
        <v>27495</v>
      </c>
      <c r="K25" s="16">
        <f t="shared" ref="K25" si="27">SUM(B25*10)</f>
        <v>30550</v>
      </c>
      <c r="L25" s="16">
        <f t="shared" ref="L25" si="28">SUM(B25*11)</f>
        <v>33605</v>
      </c>
      <c r="M25" s="16">
        <v>36665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25" t="s">
        <v>30</v>
      </c>
      <c r="B26" s="16">
        <v>26.04</v>
      </c>
      <c r="C26" s="16">
        <f t="shared" ref="C26:C34" si="29">SUM(B26*2)</f>
        <v>52.08</v>
      </c>
      <c r="D26" s="16">
        <f t="shared" ref="D26:D34" si="30">SUM(B26*3)</f>
        <v>78.12</v>
      </c>
      <c r="E26" s="16">
        <f t="shared" ref="E26:E34" si="31">SUM(B26*4)</f>
        <v>104.16</v>
      </c>
      <c r="F26" s="16">
        <f t="shared" ref="F26:F34" si="32">SUM(B26*5)</f>
        <v>130.19999999999999</v>
      </c>
      <c r="G26" s="16">
        <f t="shared" ref="G26:G34" si="33">SUM(B26*6)</f>
        <v>156.24</v>
      </c>
      <c r="H26" s="16">
        <f t="shared" ref="H26:H34" si="34">SUM(B26*7)</f>
        <v>182.28</v>
      </c>
      <c r="I26" s="16">
        <f t="shared" ref="I26:I34" si="35">SUM(B26*8)</f>
        <v>208.32</v>
      </c>
      <c r="J26" s="16">
        <v>312.5</v>
      </c>
      <c r="K26" s="16">
        <v>312.5</v>
      </c>
      <c r="L26" s="16">
        <v>312.5</v>
      </c>
      <c r="M26" s="16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24" t="s">
        <v>1</v>
      </c>
      <c r="B27" s="16">
        <v>0</v>
      </c>
      <c r="C27" s="16">
        <f t="shared" si="29"/>
        <v>0</v>
      </c>
      <c r="D27" s="16">
        <f t="shared" si="30"/>
        <v>0</v>
      </c>
      <c r="E27" s="16">
        <f t="shared" si="31"/>
        <v>0</v>
      </c>
      <c r="F27" s="16">
        <f t="shared" si="32"/>
        <v>0</v>
      </c>
      <c r="G27" s="16">
        <f t="shared" si="33"/>
        <v>0</v>
      </c>
      <c r="H27" s="16">
        <f t="shared" si="34"/>
        <v>0</v>
      </c>
      <c r="I27" s="16">
        <f t="shared" si="35"/>
        <v>0</v>
      </c>
      <c r="J27" s="16">
        <f t="shared" ref="J27:M32" si="36">SUM(B27*9)</f>
        <v>0</v>
      </c>
      <c r="K27" s="16">
        <f t="shared" si="36"/>
        <v>0</v>
      </c>
      <c r="L27" s="16">
        <f t="shared" si="36"/>
        <v>0</v>
      </c>
      <c r="M27" s="16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24" t="s">
        <v>2</v>
      </c>
      <c r="B28" s="16">
        <v>11.21</v>
      </c>
      <c r="C28" s="16">
        <f t="shared" si="29"/>
        <v>22.42</v>
      </c>
      <c r="D28" s="16">
        <f t="shared" si="30"/>
        <v>33.630000000000003</v>
      </c>
      <c r="E28" s="16">
        <f t="shared" si="31"/>
        <v>44.84</v>
      </c>
      <c r="F28" s="16">
        <f t="shared" si="32"/>
        <v>56.050000000000004</v>
      </c>
      <c r="G28" s="16">
        <f t="shared" si="33"/>
        <v>67.260000000000005</v>
      </c>
      <c r="H28" s="16">
        <f t="shared" si="34"/>
        <v>78.47</v>
      </c>
      <c r="I28" s="16">
        <f t="shared" si="35"/>
        <v>89.68</v>
      </c>
      <c r="J28" s="16">
        <v>134.5</v>
      </c>
      <c r="K28" s="16">
        <v>134.5</v>
      </c>
      <c r="L28" s="16">
        <v>134.5</v>
      </c>
      <c r="M28" s="16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24" t="s">
        <v>29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24" t="s">
        <v>3</v>
      </c>
      <c r="B30" s="16">
        <v>11.46</v>
      </c>
      <c r="C30" s="16">
        <f t="shared" si="29"/>
        <v>22.92</v>
      </c>
      <c r="D30" s="16">
        <f t="shared" si="30"/>
        <v>34.380000000000003</v>
      </c>
      <c r="E30" s="16">
        <f t="shared" si="31"/>
        <v>45.84</v>
      </c>
      <c r="F30" s="16">
        <f t="shared" si="32"/>
        <v>57.300000000000004</v>
      </c>
      <c r="G30" s="16">
        <f t="shared" si="33"/>
        <v>68.760000000000005</v>
      </c>
      <c r="H30" s="16">
        <f t="shared" si="34"/>
        <v>80.22</v>
      </c>
      <c r="I30" s="16">
        <f t="shared" si="35"/>
        <v>91.68</v>
      </c>
      <c r="J30" s="16">
        <v>137.5</v>
      </c>
      <c r="K30" s="16">
        <v>137.5</v>
      </c>
      <c r="L30" s="16">
        <v>137.5</v>
      </c>
      <c r="M30" s="16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24" t="s">
        <v>4</v>
      </c>
      <c r="B31" s="16">
        <v>18.68</v>
      </c>
      <c r="C31" s="16">
        <f t="shared" si="29"/>
        <v>37.36</v>
      </c>
      <c r="D31" s="16">
        <f t="shared" si="30"/>
        <v>56.04</v>
      </c>
      <c r="E31" s="16">
        <f t="shared" si="31"/>
        <v>74.72</v>
      </c>
      <c r="F31" s="16">
        <f t="shared" si="32"/>
        <v>93.4</v>
      </c>
      <c r="G31" s="16">
        <f t="shared" si="33"/>
        <v>112.08</v>
      </c>
      <c r="H31" s="16">
        <f t="shared" si="34"/>
        <v>130.76</v>
      </c>
      <c r="I31" s="16">
        <f t="shared" si="35"/>
        <v>149.44</v>
      </c>
      <c r="J31" s="16">
        <v>224.1</v>
      </c>
      <c r="K31" s="16">
        <v>224.1</v>
      </c>
      <c r="L31" s="16">
        <v>224.1</v>
      </c>
      <c r="M31" s="16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24" t="s">
        <v>19</v>
      </c>
      <c r="B32" s="16">
        <v>0</v>
      </c>
      <c r="C32" s="16">
        <f t="shared" si="29"/>
        <v>0</v>
      </c>
      <c r="D32" s="16">
        <f t="shared" si="30"/>
        <v>0</v>
      </c>
      <c r="E32" s="16">
        <f t="shared" si="31"/>
        <v>0</v>
      </c>
      <c r="F32" s="16">
        <f t="shared" si="32"/>
        <v>0</v>
      </c>
      <c r="G32" s="16">
        <f t="shared" si="33"/>
        <v>0</v>
      </c>
      <c r="H32" s="16">
        <f t="shared" si="34"/>
        <v>0</v>
      </c>
      <c r="I32" s="16">
        <f t="shared" si="35"/>
        <v>0</v>
      </c>
      <c r="J32" s="16">
        <f t="shared" si="36"/>
        <v>0</v>
      </c>
      <c r="K32" s="16">
        <f t="shared" si="36"/>
        <v>0</v>
      </c>
      <c r="L32" s="16">
        <f t="shared" si="36"/>
        <v>0</v>
      </c>
      <c r="M32" s="16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24" t="s">
        <v>31</v>
      </c>
      <c r="B33" s="16">
        <v>200</v>
      </c>
      <c r="C33" s="16">
        <v>200</v>
      </c>
      <c r="D33" s="16">
        <v>200</v>
      </c>
      <c r="E33" s="16">
        <v>200</v>
      </c>
      <c r="F33" s="16">
        <v>200</v>
      </c>
      <c r="G33" s="16">
        <v>200</v>
      </c>
      <c r="H33" s="16">
        <v>200</v>
      </c>
      <c r="I33" s="16">
        <v>200</v>
      </c>
      <c r="J33" s="16">
        <v>200</v>
      </c>
      <c r="K33" s="16">
        <v>200</v>
      </c>
      <c r="L33" s="16">
        <v>200</v>
      </c>
      <c r="M33" s="16">
        <v>200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24" t="s">
        <v>5</v>
      </c>
      <c r="B34" s="16">
        <v>36.58</v>
      </c>
      <c r="C34" s="16">
        <f t="shared" si="29"/>
        <v>73.16</v>
      </c>
      <c r="D34" s="16">
        <f t="shared" si="30"/>
        <v>109.74</v>
      </c>
      <c r="E34" s="16">
        <f t="shared" si="31"/>
        <v>146.32</v>
      </c>
      <c r="F34" s="16">
        <f t="shared" si="32"/>
        <v>182.89999999999998</v>
      </c>
      <c r="G34" s="16">
        <f t="shared" si="33"/>
        <v>219.48</v>
      </c>
      <c r="H34" s="16">
        <f t="shared" si="34"/>
        <v>256.06</v>
      </c>
      <c r="I34" s="16">
        <f t="shared" si="35"/>
        <v>292.64</v>
      </c>
      <c r="J34" s="16">
        <v>438.93</v>
      </c>
      <c r="K34" s="16">
        <v>438.93</v>
      </c>
      <c r="L34" s="16">
        <v>438.93</v>
      </c>
      <c r="M34" s="16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24" t="s">
        <v>6</v>
      </c>
      <c r="B35" s="16">
        <v>5</v>
      </c>
      <c r="C35" s="16">
        <v>5</v>
      </c>
      <c r="D35" s="16">
        <v>5</v>
      </c>
      <c r="E35" s="16">
        <v>5</v>
      </c>
      <c r="F35" s="16">
        <v>5</v>
      </c>
      <c r="G35" s="16">
        <v>5</v>
      </c>
      <c r="H35" s="16">
        <v>5</v>
      </c>
      <c r="I35" s="16">
        <v>5</v>
      </c>
      <c r="J35" s="16">
        <v>5</v>
      </c>
      <c r="K35" s="16">
        <v>5</v>
      </c>
      <c r="L35" s="16">
        <v>5</v>
      </c>
      <c r="M35" s="16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24" t="s">
        <v>7</v>
      </c>
      <c r="B36" s="16">
        <v>20.61</v>
      </c>
      <c r="C36" s="16">
        <f>SUM(B36*2)</f>
        <v>41.22</v>
      </c>
      <c r="D36" s="16">
        <f>SUM(B36*3)</f>
        <v>61.83</v>
      </c>
      <c r="E36" s="16">
        <f>SUM(B36*4)</f>
        <v>82.44</v>
      </c>
      <c r="F36" s="16">
        <f>SUM(B36*5)</f>
        <v>103.05</v>
      </c>
      <c r="G36" s="16">
        <f>SUM(B36*6)</f>
        <v>123.66</v>
      </c>
      <c r="H36" s="16">
        <f>SUM(B36*7)</f>
        <v>144.26999999999998</v>
      </c>
      <c r="I36" s="16">
        <f>SUM(B36*8)</f>
        <v>164.88</v>
      </c>
      <c r="J36" s="16">
        <v>247.33</v>
      </c>
      <c r="K36" s="16">
        <v>247.33</v>
      </c>
      <c r="L36" s="16">
        <v>247.33</v>
      </c>
      <c r="M36" s="16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26" t="s">
        <v>32</v>
      </c>
      <c r="B37" s="17">
        <v>4.17</v>
      </c>
      <c r="C37" s="17">
        <f>SUM(B37*2)</f>
        <v>8.34</v>
      </c>
      <c r="D37" s="17">
        <f>SUM(B37*3)</f>
        <v>12.51</v>
      </c>
      <c r="E37" s="17">
        <f>SUM(B37*4)</f>
        <v>16.68</v>
      </c>
      <c r="F37" s="17">
        <f>SUM(B37*5)</f>
        <v>20.85</v>
      </c>
      <c r="G37" s="17">
        <f>SUM(B37*6)</f>
        <v>25.02</v>
      </c>
      <c r="H37" s="17">
        <f>SUM(B37*7)</f>
        <v>29.189999999999998</v>
      </c>
      <c r="I37" s="17">
        <f>SUM(B37*8)</f>
        <v>33.36</v>
      </c>
      <c r="J37" s="17">
        <v>50</v>
      </c>
      <c r="K37" s="17">
        <v>50</v>
      </c>
      <c r="L37" s="17">
        <v>50</v>
      </c>
      <c r="M37" s="17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7" t="s">
        <v>8</v>
      </c>
      <c r="B38" s="28">
        <f>SUM(B25:B37)</f>
        <v>3388.75</v>
      </c>
      <c r="C38" s="28">
        <f t="shared" ref="C38:M38" si="37">SUM(C25:C37)</f>
        <v>6572.5</v>
      </c>
      <c r="D38" s="28">
        <f t="shared" si="37"/>
        <v>9756.25</v>
      </c>
      <c r="E38" s="28">
        <f t="shared" si="37"/>
        <v>12940</v>
      </c>
      <c r="F38" s="28">
        <f t="shared" si="37"/>
        <v>16123.749999999998</v>
      </c>
      <c r="G38" s="28">
        <f t="shared" si="37"/>
        <v>19307.5</v>
      </c>
      <c r="H38" s="28">
        <f t="shared" si="37"/>
        <v>22491.25</v>
      </c>
      <c r="I38" s="28">
        <f t="shared" si="37"/>
        <v>25675</v>
      </c>
      <c r="J38" s="28">
        <f t="shared" si="37"/>
        <v>29244.86</v>
      </c>
      <c r="K38" s="28">
        <f t="shared" si="37"/>
        <v>32299.86</v>
      </c>
      <c r="L38" s="28">
        <f t="shared" si="37"/>
        <v>35354.86</v>
      </c>
      <c r="M38" s="29">
        <f t="shared" si="37"/>
        <v>38414.86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CqkGoThOyH6r9TOT0EJWCJ4AAttssddvsBdl6DELclkVaIdebRmtWNHmRMcnBiFWvRA7V6bMQ4/Xaq2oUE9z4A==" saltValue="21GAne+q530r3Ssmqc5fFw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Med Tuition and Fee Billing Rates</dc:title>
  <dc:subject>Listing of graduate tuition and fees for the spring 2017 semester</dc:subject>
  <dc:creator>UB Student Accounts</dc:creator>
  <cp:keywords>tuition,fees, Med tuition, Med fees</cp:keywords>
  <cp:lastModifiedBy>Caprice Arabia</cp:lastModifiedBy>
  <cp:lastPrinted>2019-06-28T18:25:57Z</cp:lastPrinted>
  <dcterms:created xsi:type="dcterms:W3CDTF">2016-06-06T21:02:30Z</dcterms:created>
  <dcterms:modified xsi:type="dcterms:W3CDTF">2026-06-12T13:36:11Z</dcterms:modified>
  <cp:category>tuition</cp:category>
</cp:coreProperties>
</file>